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120" yWindow="75" windowWidth="18975" windowHeight="11760" activeTab="0"/>
  </bookViews>
  <sheets>
    <sheet name="Выполнение заданий" sheetId="2" r:id="rId1"/>
    <sheet name="XLR_NoRangeSheet" sheetId="3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28" hidden="1">'XLR_NoRangeSheet'!$AB$6</definedName>
    <definedName name="S1_FName29" hidden="1">'XLR_NoRangeSheet'!$AC$6</definedName>
    <definedName name="S1_FName3" hidden="1">'XLR_NoRangeSheet'!$K$6</definedName>
    <definedName name="S1_FName30" hidden="1">'XLR_NoRangeSheet'!$AD$6</definedName>
    <definedName name="S1_FName31" hidden="1">'XLR_NoRangeSheet'!$AE$6</definedName>
    <definedName name="S1_FName32" hidden="1">'XLR_NoRangeSheet'!$AF$6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заданий'!$A$7:$U$15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calcId="145621"/>
</workbook>
</file>

<file path=xl/sharedStrings.xml><?xml version="1.0" encoding="utf-8"?>
<sst xmlns="http://schemas.openxmlformats.org/spreadsheetml/2006/main" count="119" uniqueCount="86">
  <si>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</si>
  <si>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</si>
  <si>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</si>
  <si>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</si>
  <si>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</si>
  <si>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</si>
  <si>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ОУ: </t>
  </si>
  <si>
    <t>2225</t>
  </si>
  <si>
    <t>02-Математика</t>
  </si>
  <si>
    <t>61-Ростовская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</si>
  <si>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</si>
  <si>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</si>
  <si>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</si>
  <si>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</si>
  <si>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</si>
  <si>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</si>
  <si>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</si>
  <si>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</si>
  <si>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</si>
  <si>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</si>
  <si>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</si>
  <si>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</si>
  <si>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</si>
  <si>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</si>
  <si>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</si>
  <si>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</si>
  <si>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</si>
  <si>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</si>
  <si>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Верных ответов (алгебра)</t>
  </si>
  <si>
    <t>Верных ответов (геометрия)</t>
  </si>
  <si>
    <t>Верных ответов (реальная математика)</t>
  </si>
  <si>
    <t>Балл по алгебре</t>
  </si>
  <si>
    <t>Балл по геометрии</t>
  </si>
  <si>
    <t>9</t>
  </si>
  <si>
    <t>0003</t>
  </si>
  <si>
    <t>Заболотний</t>
  </si>
  <si>
    <t>Андрей</t>
  </si>
  <si>
    <t>Васильевич</t>
  </si>
  <si>
    <t>6012</t>
  </si>
  <si>
    <t>011748</t>
  </si>
  <si>
    <t>++-+</t>
  </si>
  <si>
    <t>++++++++++++++++</t>
  </si>
  <si>
    <t>0(2)0(3)0(4)0(2)0(3)0(4)</t>
  </si>
  <si>
    <t>0005</t>
  </si>
  <si>
    <t>Ильяшенко</t>
  </si>
  <si>
    <t>Любовь</t>
  </si>
  <si>
    <t>Михайловна</t>
  </si>
  <si>
    <t>184485</t>
  </si>
  <si>
    <t>++++</t>
  </si>
  <si>
    <t>+-++++++-+++-++-</t>
  </si>
  <si>
    <t>0001</t>
  </si>
  <si>
    <t>Максим</t>
  </si>
  <si>
    <t>Николаевич</t>
  </si>
  <si>
    <t>184252</t>
  </si>
  <si>
    <t>+++-++++++++++++</t>
  </si>
  <si>
    <t>0004</t>
  </si>
  <si>
    <t>Медведева</t>
  </si>
  <si>
    <t>Виктория</t>
  </si>
  <si>
    <t>Валентиновна</t>
  </si>
  <si>
    <t>184624</t>
  </si>
  <si>
    <t>+----+--++++-+-+</t>
  </si>
  <si>
    <t>Смирнов</t>
  </si>
  <si>
    <t>Александр</t>
  </si>
  <si>
    <t>193278</t>
  </si>
  <si>
    <t>-+++</t>
  </si>
  <si>
    <t>+++--+-+--+--++-</t>
  </si>
  <si>
    <t>Спиридонова</t>
  </si>
  <si>
    <t>Ксения</t>
  </si>
  <si>
    <t>Вадимовна</t>
  </si>
  <si>
    <t>185015</t>
  </si>
  <si>
    <t>-+-+</t>
  </si>
  <si>
    <t>++---+-+--+--+--</t>
  </si>
  <si>
    <t>Трунаев</t>
  </si>
  <si>
    <t>Николай</t>
  </si>
  <si>
    <t>Андреевич</t>
  </si>
  <si>
    <t>184071</t>
  </si>
  <si>
    <t>++---+--++-+--+-</t>
  </si>
  <si>
    <t>0002</t>
  </si>
  <si>
    <t>Шихмагомедов</t>
  </si>
  <si>
    <t>Рамазан</t>
  </si>
  <si>
    <t>Шамильевич</t>
  </si>
  <si>
    <t>184997</t>
  </si>
  <si>
    <t>годовая по алгебре</t>
  </si>
  <si>
    <t>годовая по геометрии</t>
  </si>
  <si>
    <t>итог/ алгебра</t>
  </si>
  <si>
    <t>итог/ геометрия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</si>
</sst>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0"/>
      <name val="Arial Cyr"/>
      <family val="2"/>
    </font>
    <font>
      <sz val="10"/>
      <name val="Arial"/>
      <family val="2"/>
    </font>
    <font>
      <sz val="13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quotePrefix="1"/>
    <xf numFmtId="49" fontId="0" fillId="0" borderId="0" xfId="0" applyNumberFormat="1"/>
    <xf numFmtId="0" fontId="3" fillId="0" borderId="0" xfId="0" applyFont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/>
    <xf numFmtId="164" fontId="3" fillId="0" borderId="5" xfId="0" applyNumberFormat="1" applyFont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workbookViewId="0" topLeftCell="P1">
      <selection activeCell="AH13" sqref="AH13"/>
    </sheetView>
  </sheetViews>
  <sheetFormatPr defaultColWidth="9.00390625" defaultRowHeight="12.75"/>
  <cols>
    <col min="1" max="1" width="4.125" style="0" customWidth="1"/>
    <col min="2" max="2" width="3.00390625" style="0" bestFit="1" customWidth="1"/>
    <col min="3" max="3" width="6.125" style="0" bestFit="1" customWidth="1"/>
    <col min="4" max="4" width="8.75390625" style="0" customWidth="1"/>
    <col min="5" max="5" width="10.125" style="0" bestFit="1" customWidth="1"/>
    <col min="6" max="6" width="14.125" style="0" bestFit="1" customWidth="1"/>
    <col min="7" max="7" width="10.25390625" style="0" bestFit="1" customWidth="1"/>
    <col min="8" max="8" width="13.125" style="0" bestFit="1" customWidth="1"/>
    <col min="9" max="10" width="10.00390625" style="0" bestFit="1" customWidth="1"/>
    <col min="11" max="11" width="14.625" style="0" bestFit="1" customWidth="1"/>
    <col min="12" max="12" width="19.625" style="0" bestFit="1" customWidth="1"/>
    <col min="13" max="13" width="20.125" style="0" bestFit="1" customWidth="1"/>
    <col min="14" max="14" width="8.875" style="0" bestFit="1" customWidth="1"/>
    <col min="15" max="15" width="10.875" style="0" bestFit="1" customWidth="1"/>
    <col min="16" max="16" width="11.375" style="0" bestFit="1" customWidth="1"/>
    <col min="17" max="17" width="7.875" style="0" bestFit="1" customWidth="1"/>
    <col min="18" max="18" width="9.75390625" style="0" bestFit="1" customWidth="1"/>
    <col min="19" max="19" width="7.625" style="0" bestFit="1" customWidth="1"/>
    <col min="20" max="20" width="8.00390625" style="0" bestFit="1" customWidth="1"/>
    <col min="21" max="21" width="7.25390625" style="0" bestFit="1" customWidth="1"/>
  </cols>
  <sheetData>
    <row r="1" spans="2:15" ht="16.5">
      <c r="B1" s="38" t="str">
        <f>S1_Title</f>
        <v>Протокол проверки результатов Государственной итоговой аттестации девятых классов в 2014 году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"/>
      <c r="O1" s="2"/>
    </row>
    <row r="2" spans="2:15" ht="16.5">
      <c r="B2" s="38" t="str">
        <f>S1_FileName</f>
        <v>61-Ростовская область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  <c r="O2" s="2"/>
    </row>
    <row r="3" spans="2:14" ht="16.5">
      <c r="B3" s="39" t="str">
        <f>S1_InstType</f>
        <v xml:space="preserve">Код ОУ: </v>
      </c>
      <c r="C3" s="39"/>
      <c r="D3" s="39"/>
      <c r="E3" s="39"/>
      <c r="F3" s="39"/>
      <c r="G3" s="39"/>
      <c r="H3" s="39"/>
      <c r="I3" s="39"/>
      <c r="J3" s="40" t="str">
        <f>S1_SchoolCode</f>
        <v>2225</v>
      </c>
      <c r="K3" s="40"/>
      <c r="L3" s="40"/>
      <c r="M3" s="40"/>
      <c r="N3" s="6"/>
    </row>
    <row r="4" spans="2:14" ht="16.5">
      <c r="B4" s="38" t="str">
        <f>S1_SubjectCode</f>
        <v>02-Математика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5"/>
    </row>
    <row r="5" spans="2:15" ht="17.25" customHeight="1" thickBo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7"/>
      <c r="O5" s="4"/>
    </row>
    <row r="6" spans="1:26" ht="90">
      <c r="A6" s="10"/>
      <c r="B6" s="11" t="s">
        <v>1</v>
      </c>
      <c r="C6" s="12" t="str">
        <f>S1_FName1</f>
        <v>Класс</v>
      </c>
      <c r="D6" s="12" t="str">
        <f>S1_FName2</f>
        <v>Код ППЭ</v>
      </c>
      <c r="E6" s="12" t="str">
        <f>S1_FName3</f>
        <v>Аудитория</v>
      </c>
      <c r="F6" s="12" t="str">
        <f>S1_FName4</f>
        <v>Фамилия</v>
      </c>
      <c r="G6" s="12" t="str">
        <f>S1_FName5</f>
        <v>Имя</v>
      </c>
      <c r="H6" s="12" t="str">
        <f>S1_FName6</f>
        <v>Отчество</v>
      </c>
      <c r="I6" s="12" t="str">
        <f>S1_FName13</f>
        <v>Серия документа</v>
      </c>
      <c r="J6" s="12" t="str">
        <f>S1_FName14</f>
        <v>Номер документа</v>
      </c>
      <c r="K6" s="12" t="str">
        <f>S1_FName10</f>
        <v>Задания типа А</v>
      </c>
      <c r="L6" s="12" t="str">
        <f>S1_FName11</f>
        <v>Задания типа В</v>
      </c>
      <c r="M6" s="12" t="str">
        <f>S1_FName12</f>
        <v>Задания типа C</v>
      </c>
      <c r="N6" s="13" t="str">
        <f>S1_FName28</f>
        <v>Верных ответов (алгебра)</v>
      </c>
      <c r="O6" s="13" t="str">
        <f>S1_FName29</f>
        <v>Верных ответов (геометрия)</v>
      </c>
      <c r="P6" s="13" t="str">
        <f>S1_FName30</f>
        <v>Верных ответов (реальная математика)</v>
      </c>
      <c r="Q6" s="13" t="str">
        <f>S1_FName31</f>
        <v>Балл по алгебре</v>
      </c>
      <c r="R6" s="13" t="str">
        <f>S1_FName32</f>
        <v>Балл по геометрии</v>
      </c>
      <c r="S6" s="12" t="str">
        <f>S1_FName18</f>
        <v>Верных ответов</v>
      </c>
      <c r="T6" s="12" t="str">
        <f>S1_FName19</f>
        <v>Процент верных ответов</v>
      </c>
      <c r="U6" s="14" t="str">
        <f>S1_FName15</f>
        <v>Оценка</v>
      </c>
      <c r="V6" s="15" t="s">
        <v>82</v>
      </c>
      <c r="W6" s="15" t="s">
        <v>84</v>
      </c>
      <c r="X6" s="15" t="s">
        <v>83</v>
      </c>
      <c r="Y6" s="15" t="s">
        <v>85</v>
      </c>
      <c r="Z6" s="15"/>
    </row>
    <row r="7" spans="1:26" ht="12.75" customHeight="1">
      <c r="A7" s="16"/>
      <c r="B7" s="17">
        <v>1</v>
      </c>
      <c r="C7" s="18" t="s">
        <v>33</v>
      </c>
      <c r="D7" s="18">
        <v>5000</v>
      </c>
      <c r="E7" s="18" t="s">
        <v>34</v>
      </c>
      <c r="F7" s="19" t="s">
        <v>35</v>
      </c>
      <c r="G7" s="19" t="s">
        <v>36</v>
      </c>
      <c r="H7" s="19" t="s">
        <v>37</v>
      </c>
      <c r="I7" s="19" t="s">
        <v>38</v>
      </c>
      <c r="J7" s="19" t="s">
        <v>39</v>
      </c>
      <c r="K7" s="19" t="s">
        <v>40</v>
      </c>
      <c r="L7" s="19" t="s">
        <v>41</v>
      </c>
      <c r="M7" s="19" t="s">
        <v>42</v>
      </c>
      <c r="N7" s="20">
        <v>13</v>
      </c>
      <c r="O7" s="20">
        <v>6</v>
      </c>
      <c r="P7" s="20">
        <v>7</v>
      </c>
      <c r="Q7" s="20">
        <v>4</v>
      </c>
      <c r="R7" s="20">
        <v>4</v>
      </c>
      <c r="S7" s="21">
        <v>19</v>
      </c>
      <c r="T7" s="21">
        <v>50</v>
      </c>
      <c r="U7" s="22">
        <v>4</v>
      </c>
      <c r="V7" s="23">
        <v>3</v>
      </c>
      <c r="W7" s="24">
        <v>3</v>
      </c>
      <c r="X7" s="24">
        <v>3</v>
      </c>
      <c r="Y7" s="24">
        <v>3</v>
      </c>
      <c r="Z7" s="10"/>
    </row>
    <row r="8" spans="1:26" ht="12.75" customHeight="1">
      <c r="A8" s="16"/>
      <c r="B8" s="17">
        <v>2</v>
      </c>
      <c r="C8" s="18" t="s">
        <v>33</v>
      </c>
      <c r="D8" s="18">
        <v>5000</v>
      </c>
      <c r="E8" s="18" t="s">
        <v>43</v>
      </c>
      <c r="F8" s="19" t="s">
        <v>44</v>
      </c>
      <c r="G8" s="19" t="s">
        <v>45</v>
      </c>
      <c r="H8" s="19" t="s">
        <v>46</v>
      </c>
      <c r="I8" s="19" t="s">
        <v>38</v>
      </c>
      <c r="J8" s="19" t="s">
        <v>47</v>
      </c>
      <c r="K8" s="19" t="s">
        <v>48</v>
      </c>
      <c r="L8" s="19" t="s">
        <v>49</v>
      </c>
      <c r="M8" s="19" t="s">
        <v>42</v>
      </c>
      <c r="N8" s="20">
        <v>12</v>
      </c>
      <c r="O8" s="20">
        <v>4</v>
      </c>
      <c r="P8" s="20">
        <v>5</v>
      </c>
      <c r="Q8" s="20">
        <v>4</v>
      </c>
      <c r="R8" s="20">
        <v>3</v>
      </c>
      <c r="S8" s="21">
        <v>16</v>
      </c>
      <c r="T8" s="21">
        <v>42</v>
      </c>
      <c r="U8" s="22">
        <v>4</v>
      </c>
      <c r="V8" s="23">
        <v>4</v>
      </c>
      <c r="W8" s="24">
        <v>4</v>
      </c>
      <c r="X8" s="24">
        <v>4</v>
      </c>
      <c r="Y8" s="24">
        <v>4</v>
      </c>
      <c r="Z8" s="10"/>
    </row>
    <row r="9" spans="1:26" ht="12.75" customHeight="1">
      <c r="A9" s="16"/>
      <c r="B9" s="17">
        <v>3</v>
      </c>
      <c r="C9" s="18" t="s">
        <v>33</v>
      </c>
      <c r="D9" s="18">
        <v>5000</v>
      </c>
      <c r="E9" s="18" t="s">
        <v>50</v>
      </c>
      <c r="F9" s="19" t="s">
        <v>44</v>
      </c>
      <c r="G9" s="19" t="s">
        <v>51</v>
      </c>
      <c r="H9" s="19" t="s">
        <v>52</v>
      </c>
      <c r="I9" s="19" t="s">
        <v>38</v>
      </c>
      <c r="J9" s="19" t="s">
        <v>53</v>
      </c>
      <c r="K9" s="19" t="s">
        <v>48</v>
      </c>
      <c r="L9" s="19" t="s">
        <v>54</v>
      </c>
      <c r="M9" s="19" t="s">
        <v>42</v>
      </c>
      <c r="N9" s="20">
        <v>13</v>
      </c>
      <c r="O9" s="20">
        <v>6</v>
      </c>
      <c r="P9" s="20">
        <v>7</v>
      </c>
      <c r="Q9" s="20">
        <v>4</v>
      </c>
      <c r="R9" s="20">
        <v>4</v>
      </c>
      <c r="S9" s="21">
        <v>19</v>
      </c>
      <c r="T9" s="21">
        <v>50</v>
      </c>
      <c r="U9" s="22">
        <v>4</v>
      </c>
      <c r="V9" s="23">
        <v>4</v>
      </c>
      <c r="W9" s="24">
        <v>4</v>
      </c>
      <c r="X9" s="24">
        <v>4</v>
      </c>
      <c r="Y9" s="24">
        <v>4</v>
      </c>
      <c r="Z9" s="10"/>
    </row>
    <row r="10" spans="1:26" ht="12.75" customHeight="1">
      <c r="A10" s="16"/>
      <c r="B10" s="17">
        <v>4</v>
      </c>
      <c r="C10" s="18" t="s">
        <v>33</v>
      </c>
      <c r="D10" s="18">
        <v>5000</v>
      </c>
      <c r="E10" s="18" t="s">
        <v>55</v>
      </c>
      <c r="F10" s="19" t="s">
        <v>56</v>
      </c>
      <c r="G10" s="19" t="s">
        <v>57</v>
      </c>
      <c r="H10" s="19" t="s">
        <v>58</v>
      </c>
      <c r="I10" s="19" t="s">
        <v>38</v>
      </c>
      <c r="J10" s="19" t="s">
        <v>59</v>
      </c>
      <c r="K10" s="19" t="s">
        <v>40</v>
      </c>
      <c r="L10" s="19" t="s">
        <v>60</v>
      </c>
      <c r="M10" s="19" t="s">
        <v>42</v>
      </c>
      <c r="N10" s="20">
        <v>8</v>
      </c>
      <c r="O10" s="20">
        <v>3</v>
      </c>
      <c r="P10" s="20">
        <v>5</v>
      </c>
      <c r="Q10" s="20">
        <v>3</v>
      </c>
      <c r="R10" s="20">
        <v>3</v>
      </c>
      <c r="S10" s="21">
        <v>11</v>
      </c>
      <c r="T10" s="21">
        <v>28</v>
      </c>
      <c r="U10" s="22">
        <v>3</v>
      </c>
      <c r="V10" s="24">
        <v>3</v>
      </c>
      <c r="W10" s="24">
        <v>3</v>
      </c>
      <c r="X10" s="24">
        <v>3</v>
      </c>
      <c r="Y10" s="24">
        <v>3</v>
      </c>
      <c r="Z10" s="10"/>
    </row>
    <row r="11" spans="1:26" ht="12.75" customHeight="1">
      <c r="A11" s="16"/>
      <c r="B11" s="17">
        <v>5</v>
      </c>
      <c r="C11" s="18" t="s">
        <v>33</v>
      </c>
      <c r="D11" s="18">
        <v>5000</v>
      </c>
      <c r="E11" s="18" t="s">
        <v>43</v>
      </c>
      <c r="F11" s="19" t="s">
        <v>61</v>
      </c>
      <c r="G11" s="19" t="s">
        <v>62</v>
      </c>
      <c r="H11" s="19" t="s">
        <v>37</v>
      </c>
      <c r="I11" s="19" t="s">
        <v>38</v>
      </c>
      <c r="J11" s="19" t="s">
        <v>63</v>
      </c>
      <c r="K11" s="19" t="s">
        <v>64</v>
      </c>
      <c r="L11" s="19" t="s">
        <v>65</v>
      </c>
      <c r="M11" s="19" t="s">
        <v>42</v>
      </c>
      <c r="N11" s="20">
        <v>9</v>
      </c>
      <c r="O11" s="20">
        <v>2</v>
      </c>
      <c r="P11" s="20">
        <v>4</v>
      </c>
      <c r="Q11" s="20">
        <v>3</v>
      </c>
      <c r="R11" s="20">
        <v>2</v>
      </c>
      <c r="S11" s="21">
        <v>11</v>
      </c>
      <c r="T11" s="21">
        <v>28</v>
      </c>
      <c r="U11" s="22">
        <v>3</v>
      </c>
      <c r="V11" s="24">
        <v>3</v>
      </c>
      <c r="W11" s="24">
        <v>3</v>
      </c>
      <c r="X11" s="24">
        <v>3</v>
      </c>
      <c r="Y11" s="24">
        <v>3</v>
      </c>
      <c r="Z11" s="10"/>
    </row>
    <row r="12" spans="1:26" ht="12.75" customHeight="1">
      <c r="A12" s="16"/>
      <c r="B12" s="17">
        <v>6</v>
      </c>
      <c r="C12" s="18" t="s">
        <v>33</v>
      </c>
      <c r="D12" s="18">
        <v>5000</v>
      </c>
      <c r="E12" s="18" t="s">
        <v>50</v>
      </c>
      <c r="F12" s="19" t="s">
        <v>66</v>
      </c>
      <c r="G12" s="19" t="s">
        <v>67</v>
      </c>
      <c r="H12" s="19" t="s">
        <v>68</v>
      </c>
      <c r="I12" s="19" t="s">
        <v>38</v>
      </c>
      <c r="J12" s="19" t="s">
        <v>69</v>
      </c>
      <c r="K12" s="19" t="s">
        <v>70</v>
      </c>
      <c r="L12" s="19" t="s">
        <v>71</v>
      </c>
      <c r="M12" s="19" t="s">
        <v>42</v>
      </c>
      <c r="N12" s="20">
        <v>6</v>
      </c>
      <c r="O12" s="20">
        <v>2</v>
      </c>
      <c r="P12" s="20">
        <v>3</v>
      </c>
      <c r="Q12" s="20">
        <v>3</v>
      </c>
      <c r="R12" s="20">
        <v>2</v>
      </c>
      <c r="S12" s="21">
        <v>8</v>
      </c>
      <c r="T12" s="21">
        <v>21</v>
      </c>
      <c r="U12" s="22">
        <v>3</v>
      </c>
      <c r="V12" s="24">
        <v>3</v>
      </c>
      <c r="W12" s="24">
        <v>3</v>
      </c>
      <c r="X12" s="24">
        <v>3</v>
      </c>
      <c r="Y12" s="24">
        <v>3</v>
      </c>
      <c r="Z12" s="10"/>
    </row>
    <row r="13" spans="1:26" ht="12.75" customHeight="1">
      <c r="A13" s="16"/>
      <c r="B13" s="17">
        <v>7</v>
      </c>
      <c r="C13" s="18" t="s">
        <v>33</v>
      </c>
      <c r="D13" s="18">
        <v>5000</v>
      </c>
      <c r="E13" s="18" t="s">
        <v>43</v>
      </c>
      <c r="F13" s="19" t="s">
        <v>72</v>
      </c>
      <c r="G13" s="19" t="s">
        <v>73</v>
      </c>
      <c r="H13" s="19" t="s">
        <v>74</v>
      </c>
      <c r="I13" s="19" t="s">
        <v>38</v>
      </c>
      <c r="J13" s="19" t="s">
        <v>75</v>
      </c>
      <c r="K13" s="19" t="s">
        <v>40</v>
      </c>
      <c r="L13" s="19" t="s">
        <v>76</v>
      </c>
      <c r="M13" s="19" t="s">
        <v>42</v>
      </c>
      <c r="N13" s="20">
        <v>7</v>
      </c>
      <c r="O13" s="20">
        <v>3</v>
      </c>
      <c r="P13" s="20">
        <v>3</v>
      </c>
      <c r="Q13" s="20">
        <v>3</v>
      </c>
      <c r="R13" s="20">
        <v>3</v>
      </c>
      <c r="S13" s="21">
        <v>10</v>
      </c>
      <c r="T13" s="21">
        <v>26</v>
      </c>
      <c r="U13" s="22">
        <v>3</v>
      </c>
      <c r="V13" s="24">
        <v>3</v>
      </c>
      <c r="W13" s="24">
        <v>3</v>
      </c>
      <c r="X13" s="24">
        <v>3</v>
      </c>
      <c r="Y13" s="24">
        <v>3</v>
      </c>
      <c r="Z13" s="10"/>
    </row>
    <row r="14" spans="1:26" ht="12.75" customHeight="1">
      <c r="A14" s="16"/>
      <c r="B14" s="17">
        <v>8</v>
      </c>
      <c r="C14" s="18" t="s">
        <v>33</v>
      </c>
      <c r="D14" s="18">
        <v>5000</v>
      </c>
      <c r="E14" s="18" t="s">
        <v>77</v>
      </c>
      <c r="F14" s="19" t="s">
        <v>78</v>
      </c>
      <c r="G14" s="19" t="s">
        <v>79</v>
      </c>
      <c r="H14" s="19" t="s">
        <v>80</v>
      </c>
      <c r="I14" s="19" t="s">
        <v>38</v>
      </c>
      <c r="J14" s="19" t="s">
        <v>81</v>
      </c>
      <c r="K14" s="19" t="s">
        <v>40</v>
      </c>
      <c r="L14" s="19" t="s">
        <v>76</v>
      </c>
      <c r="M14" s="19" t="s">
        <v>42</v>
      </c>
      <c r="N14" s="20">
        <v>7</v>
      </c>
      <c r="O14" s="20">
        <v>3</v>
      </c>
      <c r="P14" s="20">
        <v>3</v>
      </c>
      <c r="Q14" s="20">
        <v>3</v>
      </c>
      <c r="R14" s="20">
        <v>3</v>
      </c>
      <c r="S14" s="21">
        <v>10</v>
      </c>
      <c r="T14" s="21">
        <v>26</v>
      </c>
      <c r="U14" s="22">
        <v>3</v>
      </c>
      <c r="V14" s="24">
        <v>3</v>
      </c>
      <c r="W14" s="24">
        <v>3</v>
      </c>
      <c r="X14" s="24">
        <v>3</v>
      </c>
      <c r="Y14" s="24">
        <v>3</v>
      </c>
      <c r="Z14" s="10"/>
    </row>
    <row r="15" spans="1:26" ht="15">
      <c r="A15" s="16"/>
      <c r="B15" s="17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7" t="s">
        <v>2</v>
      </c>
      <c r="N15" s="28">
        <f>AVERAGE($N$7:$N$14)</f>
        <v>9.375</v>
      </c>
      <c r="O15" s="28">
        <f>AVERAGE($O$7:$O$14)</f>
        <v>3.625</v>
      </c>
      <c r="P15" s="29">
        <f>AVERAGE($P$7:$P$14)</f>
        <v>4.625</v>
      </c>
      <c r="Q15" s="20">
        <f>AVERAGE($Q$7:$Q$14)</f>
        <v>3.375</v>
      </c>
      <c r="R15" s="20">
        <f>AVERAGE($R$7:$R$14)</f>
        <v>3</v>
      </c>
      <c r="S15" s="20">
        <f>AVERAGE($S$7:$S$14)</f>
        <v>13</v>
      </c>
      <c r="T15" s="20">
        <f>AVERAGE($T$7:$T$14)</f>
        <v>33.875</v>
      </c>
      <c r="U15" s="30">
        <f>AVERAGE($U$7:$U$14)</f>
        <v>3.375</v>
      </c>
      <c r="V15" s="24"/>
      <c r="W15" s="10"/>
      <c r="X15" s="24"/>
      <c r="Y15" s="24"/>
      <c r="Z15" s="10"/>
    </row>
    <row r="16" spans="1:26" ht="15.75" thickBot="1">
      <c r="A16" s="31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6"/>
      <c r="V16" s="10"/>
      <c r="W16" s="10"/>
      <c r="X16" s="10"/>
      <c r="Y16" s="10"/>
      <c r="Z16" s="10"/>
    </row>
    <row r="17" spans="1:14" ht="12.75">
      <c r="A17" s="1"/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 t="s">
        <v>0</v>
      </c>
      <c r="N17" s="3"/>
    </row>
  </sheetData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6"/>
  <sheetViews>
    <sheetView workbookViewId="0" topLeftCell="A1">
      <selection activeCell="A30005" sqref="A30005:U30006"/>
    </sheetView>
  </sheetViews>
  <sheetFormatPr defaultColWidth="9.00390625" defaultRowHeight="12.75"/>
  <sheetData>
    <row r="5" spans="1:2" ht="12.75">
      <c r="A5" s="8" t="s">
        <v>3</v>
      </c>
      <c r="B5" t="e">
        <f>XLR_ERRNAME</f>
        <v>#NAME?</v>
      </c>
    </row>
    <row r="6" spans="1:32" ht="12.75">
      <c r="A6" t="s">
        <v>4</v>
      </c>
      <c r="B6">
        <v>0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0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  <c r="U6" s="9" t="s">
        <v>22</v>
      </c>
      <c r="V6" s="9" t="s">
        <v>23</v>
      </c>
      <c r="W6" s="9" t="s">
        <v>24</v>
      </c>
      <c r="X6" s="9" t="s">
        <v>25</v>
      </c>
      <c r="Y6" s="9" t="s">
        <v>24</v>
      </c>
      <c r="Z6" s="9" t="s">
        <v>26</v>
      </c>
      <c r="AA6" s="9" t="s">
        <v>27</v>
      </c>
      <c r="AB6" s="9" t="s">
        <v>28</v>
      </c>
      <c r="AC6" s="9" t="s">
        <v>29</v>
      </c>
      <c r="AD6" s="9" t="s">
        <v>30</v>
      </c>
      <c r="AE6" s="9" t="s">
        <v>31</v>
      </c>
      <c r="AF6" s="9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ППОИ 1</dc:creator>
  <cp:keywords/>
  <dc:description/>
  <cp:lastModifiedBy>Ирина</cp:lastModifiedBy>
  <cp:lastPrinted>2009-06-25T18:36:09Z</cp:lastPrinted>
  <dcterms:created xsi:type="dcterms:W3CDTF">2003-05-21T15:59:57Z</dcterms:created>
  <dcterms:modified xsi:type="dcterms:W3CDTF">2014-07-07T19:35:14Z</dcterms:modified>
  <cp:category/>
  <cp:version/>
  <cp:contentType/>
  <cp:contentStatus/>
</cp:coreProperties>
</file>