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ЭтаКнига" defaultThemeVersion="124226"/>
  <bookViews>
    <workbookView xWindow="120" yWindow="135" windowWidth="18975" windowHeight="11760" activeTab="0"/>
  </bookViews>
  <sheets>
    <sheet name="Выполнение заданий" sheetId="2" r:id="rId1"/>
    <sheet name="XLR_NoRangeSheet" sheetId="3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19" hidden="1">'XLR_NoRangeSheet'!$AA$6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заданий'!$A$7:$P$15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calcId="145621"/>
</workbook>
</file>

<file path=xl/sharedStrings.xml><?xml version="1.0" encoding="utf-8"?>
<sst xmlns="http://schemas.openxmlformats.org/spreadsheetml/2006/main" count="112" uniqueCount="90">
  <si>
    <t/>
  </si>
  <si>
    <t>№</t>
  </si>
  <si>
    <t>Среднее</t>
  </si>
  <si>
    <t>4.2, Developer  (build 122-D7)</t>
  </si>
  <si>
    <t>S1</t>
  </si>
  <si>
    <t>Протокол проверки результатов Государственной итоговой аттестации девятых классов в 2014 году</t>
  </si>
  <si>
    <t xml:space="preserve">Код ОУ: </t>
  </si>
  <si>
    <t>2225</t>
  </si>
  <si>
    <t>01-Русский язык</t>
  </si>
  <si>
    <t>61-Ростовская область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</si>
  <si>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</si>
  <si>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</si>
  <si>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</si>
  <si>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</si>
  <si>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</si>
  <si>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</si>
  <si>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</si>
  <si>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</si>
  <si>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</si>
  <si>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</si>
  <si>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</si>
  <si>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</si>
  <si>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</si>
  <si>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</si>
  <si>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Оценка</t>
  </si>
  <si>
    <t>Рейтинг</t>
  </si>
  <si>
    <t>Верных ответов</t>
  </si>
  <si>
    <t>Процент верных ответов</t>
  </si>
  <si>
    <t>9</t>
  </si>
  <si>
    <t>0004</t>
  </si>
  <si>
    <t>Заболотний</t>
  </si>
  <si>
    <t>Андрей</t>
  </si>
  <si>
    <t>Васильевич</t>
  </si>
  <si>
    <t>6012</t>
  </si>
  <si>
    <t>011748</t>
  </si>
  <si>
    <t>+++++++</t>
  </si>
  <si>
    <t>++++--+-+</t>
  </si>
  <si>
    <t>2(2)3(3)1(2)0(2)0(3)0(2)0(2)0(2)1(2)1(2)1(2)2(2)</t>
  </si>
  <si>
    <t>0005</t>
  </si>
  <si>
    <t>Ильяшенко</t>
  </si>
  <si>
    <t>Любовь</t>
  </si>
  <si>
    <t>Михайловна</t>
  </si>
  <si>
    <t>184485</t>
  </si>
  <si>
    <t>++-+++-</t>
  </si>
  <si>
    <t>+++-++-++</t>
  </si>
  <si>
    <t>2(2)3(3)2(2)2(2)3(3)2(2)2(2)2(2)2(2)2(2)2(2)2(2)</t>
  </si>
  <si>
    <t>0002</t>
  </si>
  <si>
    <t>Максим</t>
  </si>
  <si>
    <t>Николаевич</t>
  </si>
  <si>
    <t>184252</t>
  </si>
  <si>
    <t>++-++++</t>
  </si>
  <si>
    <t>+++++++-+</t>
  </si>
  <si>
    <t>2(2)3(3)1(2)1(2)1(3)2(2)2(2)1(2)1(2)2(2)2(2)1(2)</t>
  </si>
  <si>
    <t>Медведева</t>
  </si>
  <si>
    <t>Виктория</t>
  </si>
  <si>
    <t>Валентиновна</t>
  </si>
  <si>
    <t>184624</t>
  </si>
  <si>
    <t>+++-+++</t>
  </si>
  <si>
    <t>-++++++++</t>
  </si>
  <si>
    <t>2(2)3(3)2(2)1(2)0(3)2(2)2(2)2(2)1(2)2(2)2(2)1(2)</t>
  </si>
  <si>
    <t>0001</t>
  </si>
  <si>
    <t>Смирнов</t>
  </si>
  <si>
    <t>Александр</t>
  </si>
  <si>
    <t>193278</t>
  </si>
  <si>
    <t>+-+++++++</t>
  </si>
  <si>
    <t>1(2)3(3)2(2)0(2)0(3)1(2)1(2)0(2)0(2)1(2)1(2)1(2)</t>
  </si>
  <si>
    <t>0003</t>
  </si>
  <si>
    <t>Спиридонова</t>
  </si>
  <si>
    <t>Ксения</t>
  </si>
  <si>
    <t>Вадимовна</t>
  </si>
  <si>
    <t>185015</t>
  </si>
  <si>
    <t>-++-+++</t>
  </si>
  <si>
    <t>+-------+</t>
  </si>
  <si>
    <t>2(2)2(3)2(2)0(2)0(3)0(2)0(2)1(2)0(2)1(2)1(2)2(2)</t>
  </si>
  <si>
    <t>Трунаев</t>
  </si>
  <si>
    <t>Николай</t>
  </si>
  <si>
    <t>Андреевич</t>
  </si>
  <si>
    <t>184071</t>
  </si>
  <si>
    <t>+-+-++-</t>
  </si>
  <si>
    <t>++++-+++-</t>
  </si>
  <si>
    <t>2(2)3(3)1(2)0(2)0(3)0(2)0(2)0(2)1(2)1(2)1(2)1(2)</t>
  </si>
  <si>
    <t>Шихмагомедов</t>
  </si>
  <si>
    <t>Рамазан</t>
  </si>
  <si>
    <t>Шамильевич</t>
  </si>
  <si>
    <t>184997</t>
  </si>
  <si>
    <t>+-+++++</t>
  </si>
  <si>
    <t>+++++++--</t>
  </si>
  <si>
    <t>2(2)3(3)2(2)2(2)1(3)2(2)2(2)0(2)1(2)0(2)1(2)2(2)</t>
  </si>
  <si>
    <t>Годовая</t>
  </si>
  <si>
    <t>итогая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</si>
</sst>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0"/>
      <name val="Arial Cyr"/>
      <family val="2"/>
    </font>
    <font>
      <sz val="10"/>
      <name val="Arial"/>
      <family val="2"/>
    </font>
    <font>
      <sz val="12"/>
      <name val="Arial Cyr"/>
      <family val="2"/>
    </font>
    <font>
      <sz val="12"/>
      <color theme="1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quotePrefix="1"/>
    <xf numFmtId="49" fontId="0" fillId="0" borderId="0" xfId="0" applyNumberFormat="1"/>
    <xf numFmtId="0" fontId="2" fillId="0" borderId="0" xfId="0" applyFont="1"/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left"/>
    </xf>
    <xf numFmtId="0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1" xfId="0" applyNumberFormat="1" applyFont="1" applyBorder="1"/>
    <xf numFmtId="164" fontId="2" fillId="0" borderId="11" xfId="0" applyNumberFormat="1" applyFont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 topLeftCell="G1">
      <selection activeCell="N22" sqref="N22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5" max="5" width="11.25390625" style="0" customWidth="1"/>
    <col min="6" max="6" width="11.75390625" style="0" customWidth="1"/>
    <col min="7" max="7" width="14.25390625" style="0" bestFit="1" customWidth="1"/>
    <col min="8" max="11" width="15.00390625" style="0" customWidth="1"/>
    <col min="12" max="12" width="31.875" style="0" bestFit="1" customWidth="1"/>
    <col min="13" max="13" width="18.125" style="0" customWidth="1"/>
    <col min="14" max="14" width="12.00390625" style="0" customWidth="1"/>
    <col min="15" max="15" width="11.00390625" style="0" customWidth="1"/>
    <col min="16" max="16" width="10.625" style="0" customWidth="1"/>
  </cols>
  <sheetData>
    <row r="1" spans="1:19" ht="15">
      <c r="A1" s="5"/>
      <c r="B1" s="5"/>
      <c r="C1" s="34" t="str">
        <f>S1_Title</f>
        <v>Протокол проверки результатов Государственной итоговой аттестации девятых классов в 2014 году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6"/>
      <c r="P1" s="7"/>
      <c r="Q1" s="5"/>
      <c r="R1" s="5"/>
      <c r="S1" s="5"/>
    </row>
    <row r="2" spans="1:19" ht="15">
      <c r="A2" s="5"/>
      <c r="B2" s="34" t="str">
        <f>S1_FileName</f>
        <v>61-Ростовская область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6"/>
      <c r="O2" s="7"/>
      <c r="P2" s="5"/>
      <c r="Q2" s="5"/>
      <c r="R2" s="5"/>
      <c r="S2" s="5"/>
    </row>
    <row r="3" spans="1:19" ht="15">
      <c r="A3" s="5"/>
      <c r="B3" s="35" t="str">
        <f>S1_InstType</f>
        <v xml:space="preserve">Код ОУ: </v>
      </c>
      <c r="C3" s="35"/>
      <c r="D3" s="35"/>
      <c r="E3" s="35"/>
      <c r="F3" s="35"/>
      <c r="G3" s="35"/>
      <c r="H3" s="35"/>
      <c r="I3" s="35"/>
      <c r="J3" s="36" t="str">
        <f>S1_SchoolCode</f>
        <v>2225</v>
      </c>
      <c r="K3" s="36"/>
      <c r="L3" s="36"/>
      <c r="M3" s="36"/>
      <c r="N3" s="8"/>
      <c r="O3" s="5"/>
      <c r="P3" s="5"/>
      <c r="Q3" s="5"/>
      <c r="R3" s="5"/>
      <c r="S3" s="5"/>
    </row>
    <row r="4" spans="1:19" ht="15">
      <c r="A4" s="5"/>
      <c r="B4" s="34" t="str">
        <f>S1_SubjectCode</f>
        <v>01-Русский язык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6"/>
      <c r="O4" s="5"/>
      <c r="P4" s="5"/>
      <c r="Q4" s="5"/>
      <c r="R4" s="5"/>
      <c r="S4" s="5"/>
    </row>
    <row r="5" spans="1:19" ht="17.25" customHeight="1" thickBot="1">
      <c r="A5" s="5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9"/>
      <c r="O5" s="10"/>
      <c r="P5" s="5"/>
      <c r="Q5" s="5"/>
      <c r="R5" s="5"/>
      <c r="S5" s="5"/>
    </row>
    <row r="6" spans="1:19" ht="45">
      <c r="A6" s="5"/>
      <c r="B6" s="11" t="s">
        <v>1</v>
      </c>
      <c r="C6" s="12" t="str">
        <f>S1_FName1</f>
        <v>Класс</v>
      </c>
      <c r="D6" s="12" t="str">
        <f>S1_FName2</f>
        <v>Код ППЭ</v>
      </c>
      <c r="E6" s="12" t="str">
        <f>S1_FName3</f>
        <v>Аудитория</v>
      </c>
      <c r="F6" s="12" t="str">
        <f>S1_FName4</f>
        <v>Фамилия</v>
      </c>
      <c r="G6" s="12" t="str">
        <f>S1_FName5</f>
        <v>Имя</v>
      </c>
      <c r="H6" s="12" t="str">
        <f>S1_FName6</f>
        <v>Отчество</v>
      </c>
      <c r="I6" s="12" t="str">
        <f>S1_FName13</f>
        <v>Серия документа</v>
      </c>
      <c r="J6" s="12" t="str">
        <f>S1_FName14</f>
        <v>Номер документа</v>
      </c>
      <c r="K6" s="12" t="str">
        <f>S1_FName10</f>
        <v>Задания типа А</v>
      </c>
      <c r="L6" s="12" t="str">
        <f>S1_FName11</f>
        <v>Задания типа В</v>
      </c>
      <c r="M6" s="12" t="str">
        <f>S1_FName12</f>
        <v>Задания типа C</v>
      </c>
      <c r="N6" s="13" t="str">
        <f>S1_FName18</f>
        <v>Верных ответов</v>
      </c>
      <c r="O6" s="13" t="str">
        <f>S1_FName19</f>
        <v>Процент верных ответов</v>
      </c>
      <c r="P6" s="14" t="str">
        <f>S1_FName15</f>
        <v>Оценка</v>
      </c>
      <c r="Q6" s="5" t="s">
        <v>88</v>
      </c>
      <c r="R6" s="5" t="s">
        <v>89</v>
      </c>
      <c r="S6" s="5"/>
    </row>
    <row r="7" spans="1:19" ht="12.75" customHeight="1">
      <c r="A7" s="6"/>
      <c r="B7" s="15">
        <v>1</v>
      </c>
      <c r="C7" s="16" t="s">
        <v>28</v>
      </c>
      <c r="D7" s="16">
        <v>5000</v>
      </c>
      <c r="E7" s="16" t="s">
        <v>29</v>
      </c>
      <c r="F7" s="17" t="s">
        <v>30</v>
      </c>
      <c r="G7" s="17" t="s">
        <v>31</v>
      </c>
      <c r="H7" s="17" t="s">
        <v>32</v>
      </c>
      <c r="I7" s="17" t="s">
        <v>33</v>
      </c>
      <c r="J7" s="17" t="s">
        <v>34</v>
      </c>
      <c r="K7" s="17" t="s">
        <v>35</v>
      </c>
      <c r="L7" s="17" t="s">
        <v>36</v>
      </c>
      <c r="M7" s="17" t="s">
        <v>37</v>
      </c>
      <c r="N7" s="18">
        <v>24</v>
      </c>
      <c r="O7" s="18">
        <v>57</v>
      </c>
      <c r="P7" s="19">
        <v>3</v>
      </c>
      <c r="Q7" s="20">
        <v>3</v>
      </c>
      <c r="R7" s="37">
        <v>3</v>
      </c>
      <c r="S7" s="5"/>
    </row>
    <row r="8" spans="1:19" ht="12.75" customHeight="1">
      <c r="A8" s="6"/>
      <c r="B8" s="15">
        <v>2</v>
      </c>
      <c r="C8" s="16" t="s">
        <v>28</v>
      </c>
      <c r="D8" s="16">
        <v>5000</v>
      </c>
      <c r="E8" s="16" t="s">
        <v>38</v>
      </c>
      <c r="F8" s="17" t="s">
        <v>39</v>
      </c>
      <c r="G8" s="17" t="s">
        <v>40</v>
      </c>
      <c r="H8" s="17" t="s">
        <v>41</v>
      </c>
      <c r="I8" s="17" t="s">
        <v>33</v>
      </c>
      <c r="J8" s="17" t="s">
        <v>42</v>
      </c>
      <c r="K8" s="17" t="s">
        <v>43</v>
      </c>
      <c r="L8" s="17" t="s">
        <v>44</v>
      </c>
      <c r="M8" s="17" t="s">
        <v>45</v>
      </c>
      <c r="N8" s="18">
        <v>38</v>
      </c>
      <c r="O8" s="18">
        <v>90</v>
      </c>
      <c r="P8" s="19">
        <v>5</v>
      </c>
      <c r="Q8" s="20">
        <v>4</v>
      </c>
      <c r="R8" s="21">
        <v>4</v>
      </c>
      <c r="S8" s="5"/>
    </row>
    <row r="9" spans="1:19" ht="12.75" customHeight="1">
      <c r="A9" s="6"/>
      <c r="B9" s="15">
        <v>3</v>
      </c>
      <c r="C9" s="16" t="s">
        <v>28</v>
      </c>
      <c r="D9" s="16">
        <v>5000</v>
      </c>
      <c r="E9" s="16" t="s">
        <v>46</v>
      </c>
      <c r="F9" s="17" t="s">
        <v>39</v>
      </c>
      <c r="G9" s="17" t="s">
        <v>47</v>
      </c>
      <c r="H9" s="17" t="s">
        <v>48</v>
      </c>
      <c r="I9" s="17" t="s">
        <v>33</v>
      </c>
      <c r="J9" s="17" t="s">
        <v>49</v>
      </c>
      <c r="K9" s="17" t="s">
        <v>50</v>
      </c>
      <c r="L9" s="17" t="s">
        <v>51</v>
      </c>
      <c r="M9" s="17" t="s">
        <v>52</v>
      </c>
      <c r="N9" s="18">
        <v>33</v>
      </c>
      <c r="O9" s="18">
        <v>78</v>
      </c>
      <c r="P9" s="19">
        <v>4</v>
      </c>
      <c r="Q9" s="20">
        <v>4</v>
      </c>
      <c r="R9" s="21">
        <v>4</v>
      </c>
      <c r="S9" s="5"/>
    </row>
    <row r="10" spans="1:19" ht="12.75" customHeight="1">
      <c r="A10" s="6"/>
      <c r="B10" s="15">
        <v>4</v>
      </c>
      <c r="C10" s="16" t="s">
        <v>28</v>
      </c>
      <c r="D10" s="16">
        <v>5000</v>
      </c>
      <c r="E10" s="16" t="s">
        <v>38</v>
      </c>
      <c r="F10" s="17" t="s">
        <v>53</v>
      </c>
      <c r="G10" s="17" t="s">
        <v>54</v>
      </c>
      <c r="H10" s="17" t="s">
        <v>55</v>
      </c>
      <c r="I10" s="17" t="s">
        <v>33</v>
      </c>
      <c r="J10" s="17" t="s">
        <v>56</v>
      </c>
      <c r="K10" s="17" t="s">
        <v>57</v>
      </c>
      <c r="L10" s="17" t="s">
        <v>58</v>
      </c>
      <c r="M10" s="17" t="s">
        <v>59</v>
      </c>
      <c r="N10" s="18">
        <v>34</v>
      </c>
      <c r="O10" s="18">
        <v>80</v>
      </c>
      <c r="P10" s="19">
        <v>4</v>
      </c>
      <c r="Q10" s="21">
        <v>4</v>
      </c>
      <c r="R10" s="21">
        <v>4</v>
      </c>
      <c r="S10" s="5"/>
    </row>
    <row r="11" spans="1:19" ht="12.75" customHeight="1">
      <c r="A11" s="6"/>
      <c r="B11" s="15">
        <v>5</v>
      </c>
      <c r="C11" s="16" t="s">
        <v>28</v>
      </c>
      <c r="D11" s="16">
        <v>5000</v>
      </c>
      <c r="E11" s="16" t="s">
        <v>60</v>
      </c>
      <c r="F11" s="17" t="s">
        <v>61</v>
      </c>
      <c r="G11" s="17" t="s">
        <v>62</v>
      </c>
      <c r="H11" s="17" t="s">
        <v>32</v>
      </c>
      <c r="I11" s="17" t="s">
        <v>33</v>
      </c>
      <c r="J11" s="17" t="s">
        <v>63</v>
      </c>
      <c r="K11" s="17" t="s">
        <v>35</v>
      </c>
      <c r="L11" s="17" t="s">
        <v>64</v>
      </c>
      <c r="M11" s="17" t="s">
        <v>65</v>
      </c>
      <c r="N11" s="18">
        <v>26</v>
      </c>
      <c r="O11" s="18">
        <v>61</v>
      </c>
      <c r="P11" s="19">
        <v>3</v>
      </c>
      <c r="Q11" s="21">
        <v>3</v>
      </c>
      <c r="R11" s="21">
        <v>3</v>
      </c>
      <c r="S11" s="5"/>
    </row>
    <row r="12" spans="1:19" ht="12.75" customHeight="1">
      <c r="A12" s="6"/>
      <c r="B12" s="15">
        <v>6</v>
      </c>
      <c r="C12" s="16" t="s">
        <v>28</v>
      </c>
      <c r="D12" s="16">
        <v>5000</v>
      </c>
      <c r="E12" s="16" t="s">
        <v>66</v>
      </c>
      <c r="F12" s="17" t="s">
        <v>67</v>
      </c>
      <c r="G12" s="17" t="s">
        <v>68</v>
      </c>
      <c r="H12" s="17" t="s">
        <v>69</v>
      </c>
      <c r="I12" s="17" t="s">
        <v>33</v>
      </c>
      <c r="J12" s="17" t="s">
        <v>70</v>
      </c>
      <c r="K12" s="17" t="s">
        <v>71</v>
      </c>
      <c r="L12" s="17" t="s">
        <v>72</v>
      </c>
      <c r="M12" s="17" t="s">
        <v>73</v>
      </c>
      <c r="N12" s="18">
        <v>18</v>
      </c>
      <c r="O12" s="18">
        <v>42</v>
      </c>
      <c r="P12" s="19">
        <v>3</v>
      </c>
      <c r="Q12" s="21">
        <v>3</v>
      </c>
      <c r="R12" s="21">
        <v>3</v>
      </c>
      <c r="S12" s="5"/>
    </row>
    <row r="13" spans="1:19" ht="12.75" customHeight="1">
      <c r="A13" s="6"/>
      <c r="B13" s="15">
        <v>7</v>
      </c>
      <c r="C13" s="16" t="s">
        <v>28</v>
      </c>
      <c r="D13" s="16">
        <v>5000</v>
      </c>
      <c r="E13" s="16" t="s">
        <v>38</v>
      </c>
      <c r="F13" s="17" t="s">
        <v>74</v>
      </c>
      <c r="G13" s="17" t="s">
        <v>75</v>
      </c>
      <c r="H13" s="17" t="s">
        <v>76</v>
      </c>
      <c r="I13" s="17" t="s">
        <v>33</v>
      </c>
      <c r="J13" s="17" t="s">
        <v>77</v>
      </c>
      <c r="K13" s="17" t="s">
        <v>78</v>
      </c>
      <c r="L13" s="17" t="s">
        <v>79</v>
      </c>
      <c r="M13" s="17" t="s">
        <v>80</v>
      </c>
      <c r="N13" s="18">
        <v>21</v>
      </c>
      <c r="O13" s="18">
        <v>50</v>
      </c>
      <c r="P13" s="19">
        <v>3</v>
      </c>
      <c r="Q13" s="21">
        <v>3</v>
      </c>
      <c r="R13" s="21">
        <v>3</v>
      </c>
      <c r="S13" s="5"/>
    </row>
    <row r="14" spans="1:19" ht="12.75" customHeight="1">
      <c r="A14" s="6"/>
      <c r="B14" s="15">
        <v>8</v>
      </c>
      <c r="C14" s="16" t="s">
        <v>28</v>
      </c>
      <c r="D14" s="16">
        <v>5000</v>
      </c>
      <c r="E14" s="16" t="s">
        <v>60</v>
      </c>
      <c r="F14" s="17" t="s">
        <v>81</v>
      </c>
      <c r="G14" s="17" t="s">
        <v>82</v>
      </c>
      <c r="H14" s="17" t="s">
        <v>83</v>
      </c>
      <c r="I14" s="17" t="s">
        <v>33</v>
      </c>
      <c r="J14" s="17" t="s">
        <v>84</v>
      </c>
      <c r="K14" s="17" t="s">
        <v>85</v>
      </c>
      <c r="L14" s="17" t="s">
        <v>86</v>
      </c>
      <c r="M14" s="17" t="s">
        <v>87</v>
      </c>
      <c r="N14" s="18">
        <v>31</v>
      </c>
      <c r="O14" s="18">
        <v>73</v>
      </c>
      <c r="P14" s="19">
        <v>3</v>
      </c>
      <c r="Q14" s="21">
        <v>3</v>
      </c>
      <c r="R14" s="21">
        <v>3</v>
      </c>
      <c r="S14" s="5"/>
    </row>
    <row r="15" spans="1:19" ht="15">
      <c r="A15" s="6"/>
      <c r="B15" s="15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 t="s">
        <v>2</v>
      </c>
      <c r="N15" s="24">
        <f>AVERAGE($N$7:$N$14)</f>
        <v>28.125</v>
      </c>
      <c r="O15" s="24">
        <f>AVERAGE($O$7:$O$14)</f>
        <v>66.375</v>
      </c>
      <c r="P15" s="25">
        <f>AVERAGE($P$7:$P$14)</f>
        <v>3.5</v>
      </c>
      <c r="Q15" s="21"/>
      <c r="R15" s="5"/>
      <c r="S15" s="5"/>
    </row>
    <row r="16" spans="1:19" ht="15.75" thickBot="1">
      <c r="A16" s="26"/>
      <c r="B16" s="27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1"/>
      <c r="O16" s="31"/>
      <c r="P16" s="32"/>
      <c r="Q16" s="5"/>
      <c r="R16" s="5"/>
      <c r="S16" s="5"/>
    </row>
    <row r="17" spans="1:14" ht="12.75">
      <c r="A17" s="1"/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 t="s">
        <v>0</v>
      </c>
      <c r="N17" s="2"/>
    </row>
  </sheetData>
  <mergeCells count="6">
    <mergeCell ref="B5:M5"/>
    <mergeCell ref="B4:M4"/>
    <mergeCell ref="B3:I3"/>
    <mergeCell ref="J3:M3"/>
    <mergeCell ref="C1:N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6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6"/>
  <sheetViews>
    <sheetView workbookViewId="0" topLeftCell="A1">
      <selection activeCell="A30005" sqref="A30005:P30006"/>
    </sheetView>
  </sheetViews>
  <sheetFormatPr defaultColWidth="9.00390625" defaultRowHeight="12.75"/>
  <sheetData>
    <row r="5" spans="1:2" ht="12.75">
      <c r="A5" s="3" t="s">
        <v>3</v>
      </c>
      <c r="B5" t="e">
        <f>XLR_ERRNAME</f>
        <v>#NAME?</v>
      </c>
    </row>
    <row r="6" spans="1:27" ht="12.75">
      <c r="A6" t="s">
        <v>4</v>
      </c>
      <c r="B6">
        <v>0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0</v>
      </c>
      <c r="I6" s="4" t="s">
        <v>10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  <c r="O6" s="4" t="s">
        <v>16</v>
      </c>
      <c r="P6" s="4" t="s">
        <v>17</v>
      </c>
      <c r="Q6" s="4" t="s">
        <v>18</v>
      </c>
      <c r="R6" s="4" t="s">
        <v>19</v>
      </c>
      <c r="S6" s="4" t="s">
        <v>20</v>
      </c>
      <c r="T6" s="4" t="s">
        <v>21</v>
      </c>
      <c r="U6" s="4" t="s">
        <v>22</v>
      </c>
      <c r="V6" s="4" t="s">
        <v>23</v>
      </c>
      <c r="W6" s="4" t="s">
        <v>24</v>
      </c>
      <c r="X6" s="4" t="s">
        <v>25</v>
      </c>
      <c r="Y6" s="4" t="s">
        <v>24</v>
      </c>
      <c r="Z6" s="4" t="s">
        <v>26</v>
      </c>
      <c r="AA6" s="4" t="s">
        <v>27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ППОИ 1</dc:creator>
  <cp:keywords/>
  <dc:description/>
  <cp:lastModifiedBy>Ирина</cp:lastModifiedBy>
  <cp:lastPrinted>2014-07-07T19:37:50Z</cp:lastPrinted>
  <dcterms:created xsi:type="dcterms:W3CDTF">2003-05-21T15:59:57Z</dcterms:created>
  <dcterms:modified xsi:type="dcterms:W3CDTF">2014-07-07T19:39:01Z</dcterms:modified>
  <cp:category/>
  <cp:version/>
  <cp:contentType/>
  <cp:contentStatus/>
</cp:coreProperties>
</file>